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700" activeTab="0"/>
  </bookViews>
  <sheets>
    <sheet name="Compliance and Resistance" sheetId="1" r:id="rId1"/>
    <sheet name="Answer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<sst xmlns="http://schemas.openxmlformats.org/spreadsheetml/2006/main" count="32" uniqueCount="18">
  <si>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Peak Pressure</t>
  </si>
  <si>
    <t>Tidal Volume</t>
  </si>
  <si>
    <t>Plateau Pressure</t>
  </si>
  <si>
    <t>PEEP</t>
  </si>
  <si>
    <t>Peak Flow Rate</t>
  </si>
  <si>
    <t>RANDOM</t>
  </si>
  <si>
    <t>mL</t>
  </si>
  <si>
    <r>
      <t>cm H</t>
    </r>
    <r>
      <rPr>
        <vertAlign val="subscript"/>
        <sz val="26"/>
        <rFont val="Arial"/>
        <family val="2"/>
      </rPr>
      <t>2</t>
    </r>
    <r>
      <rPr>
        <sz val="26"/>
        <rFont val="Arial"/>
        <family val="0"/>
      </rPr>
      <t>O</t>
    </r>
  </si>
  <si>
    <t>L/min</t>
  </si>
  <si>
    <t>Compliance</t>
  </si>
  <si>
    <r>
      <t>mL/cm H</t>
    </r>
    <r>
      <rPr>
        <vertAlign val="subscript"/>
        <sz val="26"/>
        <rFont val="Arial"/>
        <family val="2"/>
      </rPr>
      <t>2</t>
    </r>
    <r>
      <rPr>
        <sz val="26"/>
        <rFont val="Arial"/>
        <family val="0"/>
      </rPr>
      <t>O</t>
    </r>
  </si>
  <si>
    <t>Resistance</t>
  </si>
  <si>
    <r>
      <t>L/sec/cm H</t>
    </r>
    <r>
      <rPr>
        <vertAlign val="subscript"/>
        <sz val="26"/>
        <rFont val="Arial"/>
        <family val="2"/>
      </rPr>
      <t>2</t>
    </r>
    <r>
      <rPr>
        <sz val="26"/>
        <rFont val="Arial"/>
        <family val="0"/>
      </rPr>
      <t>O</t>
    </r>
  </si>
  <si>
    <t>Compliance has</t>
  </si>
  <si>
    <t xml:space="preserve">Resistance has </t>
  </si>
  <si>
    <t>COMPL</t>
  </si>
  <si>
    <t>RESISTANCE</t>
  </si>
  <si>
    <t>Press F9 to generate a new problem.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</si>
</sst>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">
    <font>
      <sz val="10"/>
      <name val="Arial"/>
      <family val="0"/>
    </font>
    <font>
      <sz val="26"/>
      <name val="Arial"/>
      <family val="0"/>
    </font>
    <font>
      <vertAlign val="subscript"/>
      <sz val="2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8" fontId="1" fillId="0" borderId="0" xfId="0" applyNumberFormat="1" applyFont="1" applyAlignment="1">
      <alignment horizontal="center"/>
    </xf>
    <xf numFmtId="1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31">
      <selection activeCell="C45" sqref="C45"/>
    </sheetView>
  </sheetViews>
  <sheetFormatPr defaultColWidth="9.140625" defaultRowHeight="12.75"/>
  <cols>
    <col min="1" max="1" width="40.140625" style="0" bestFit="1" customWidth="1"/>
    <col min="2" max="2" width="20.57421875" style="0" bestFit="1" customWidth="1"/>
    <col min="3" max="3" width="19.57421875" style="0" bestFit="1" customWidth="1"/>
    <col min="4" max="4" width="23.421875" style="0" bestFit="1" customWidth="1"/>
    <col min="5" max="5" width="19.57421875" style="0" bestFit="1" customWidth="1"/>
  </cols>
  <sheetData>
    <row r="1" spans="2:5" ht="33">
      <c r="B1" s="4">
        <v>0.3333333333333333</v>
      </c>
      <c r="C1" s="4"/>
      <c r="D1" s="4">
        <v>0.4166666666666667</v>
      </c>
      <c r="E1" s="4"/>
    </row>
    <row r="3" spans="1:5" ht="33">
      <c r="A3" s="1" t="s">
        <v>1</v>
      </c>
      <c r="B3" s="1">
        <f>B43</f>
        <v>550</v>
      </c>
      <c r="C3" s="1" t="s">
        <v>6</v>
      </c>
      <c r="D3" s="1">
        <f>C43</f>
        <v>550</v>
      </c>
      <c r="E3" s="1" t="s">
        <v>6</v>
      </c>
    </row>
    <row r="4" spans="1:5" ht="39">
      <c r="A4" s="1" t="s">
        <v>0</v>
      </c>
      <c r="B4" s="1">
        <f>B44</f>
        <v>44</v>
      </c>
      <c r="C4" s="1" t="s">
        <v>7</v>
      </c>
      <c r="D4" s="1">
        <f>C44</f>
        <v>30.799999999999997</v>
      </c>
      <c r="E4" s="1" t="s">
        <v>7</v>
      </c>
    </row>
    <row r="5" spans="1:5" ht="39">
      <c r="A5" s="1" t="s">
        <v>2</v>
      </c>
      <c r="B5" s="1">
        <f>B45</f>
        <v>26.4</v>
      </c>
      <c r="C5" s="1" t="s">
        <v>7</v>
      </c>
      <c r="D5" s="1">
        <f>C45</f>
        <v>18.479999999999997</v>
      </c>
      <c r="E5" s="1" t="s">
        <v>7</v>
      </c>
    </row>
    <row r="6" spans="1:5" ht="39">
      <c r="A6" s="1" t="s">
        <v>3</v>
      </c>
      <c r="B6" s="1">
        <f>B46</f>
        <v>0</v>
      </c>
      <c r="C6" s="1" t="s">
        <v>7</v>
      </c>
      <c r="D6" s="1">
        <f>C46</f>
        <v>0</v>
      </c>
      <c r="E6" s="1" t="s">
        <v>7</v>
      </c>
    </row>
    <row r="7" spans="1:5" ht="33">
      <c r="A7" s="1" t="s">
        <v>4</v>
      </c>
      <c r="B7" s="1">
        <f>B47</f>
        <v>40</v>
      </c>
      <c r="C7" s="1" t="s">
        <v>8</v>
      </c>
      <c r="D7" s="1">
        <f>C47</f>
        <v>40</v>
      </c>
      <c r="E7" s="1" t="s">
        <v>8</v>
      </c>
    </row>
    <row r="11" ht="33">
      <c r="A11" s="1" t="s">
        <v>17</v>
      </c>
    </row>
    <row r="39" ht="12.75">
      <c r="F39">
        <f>RANDBETWEEN(1,2)</f>
        <v>1</v>
      </c>
    </row>
    <row r="40" spans="6:7" ht="12.75">
      <c r="F40">
        <v>1</v>
      </c>
      <c r="G40" t="s">
        <v>15</v>
      </c>
    </row>
    <row r="41" spans="6:7" ht="12.75">
      <c r="F41">
        <v>2</v>
      </c>
      <c r="G41" t="s">
        <v>16</v>
      </c>
    </row>
    <row r="43" spans="1:11" ht="33">
      <c r="A43" s="1" t="s">
        <v>1</v>
      </c>
      <c r="B43">
        <f>VLOOKUP(G53,F43:J51,5)</f>
        <v>550</v>
      </c>
      <c r="C43">
        <f>B43</f>
        <v>550</v>
      </c>
      <c r="F43">
        <v>1</v>
      </c>
      <c r="G43">
        <v>0.5</v>
      </c>
      <c r="H43">
        <v>0</v>
      </c>
      <c r="I43">
        <v>40</v>
      </c>
      <c r="J43">
        <v>500</v>
      </c>
      <c r="K43">
        <v>0.6</v>
      </c>
    </row>
    <row r="44" spans="1:11" ht="33">
      <c r="A44" s="1" t="s">
        <v>0</v>
      </c>
      <c r="B44">
        <f>RANDBETWEEN(20,50)</f>
        <v>44</v>
      </c>
      <c r="C44">
        <f>B44*(VLOOKUP(G53,F43:K51,6))</f>
        <v>30.799999999999997</v>
      </c>
      <c r="F44">
        <v>2</v>
      </c>
      <c r="G44">
        <v>0.6</v>
      </c>
      <c r="H44">
        <v>0</v>
      </c>
      <c r="I44">
        <v>40</v>
      </c>
      <c r="J44">
        <v>550</v>
      </c>
      <c r="K44">
        <v>0.7</v>
      </c>
    </row>
    <row r="45" spans="1:11" ht="33">
      <c r="A45" s="1" t="s">
        <v>2</v>
      </c>
      <c r="B45" s="2">
        <f>B44*(VLOOKUP(G53,F43:G51,2))</f>
        <v>26.4</v>
      </c>
      <c r="C45" s="2">
        <f>IF(F39=1,C44*(VLOOKUP(G54,F43:K51,2)),B45)</f>
        <v>18.479999999999997</v>
      </c>
      <c r="F45">
        <v>3</v>
      </c>
      <c r="G45">
        <v>0.6</v>
      </c>
      <c r="H45">
        <v>0</v>
      </c>
      <c r="I45">
        <v>50</v>
      </c>
      <c r="J45">
        <v>600</v>
      </c>
      <c r="K45">
        <v>0.8</v>
      </c>
    </row>
    <row r="46" spans="1:11" ht="33">
      <c r="A46" s="1" t="s">
        <v>3</v>
      </c>
      <c r="B46">
        <f>VLOOKUP(G53,F43:H51,3)</f>
        <v>0</v>
      </c>
      <c r="C46">
        <f>B46</f>
        <v>0</v>
      </c>
      <c r="F46">
        <v>4</v>
      </c>
      <c r="G46">
        <v>0.7</v>
      </c>
      <c r="H46">
        <v>5</v>
      </c>
      <c r="I46">
        <v>50</v>
      </c>
      <c r="J46">
        <v>650</v>
      </c>
      <c r="K46">
        <v>0.9</v>
      </c>
    </row>
    <row r="47" spans="1:11" ht="33">
      <c r="A47" s="1" t="s">
        <v>4</v>
      </c>
      <c r="B47">
        <f>VLOOKUP(G53,F43:I51,4)</f>
        <v>40</v>
      </c>
      <c r="C47">
        <f>B47</f>
        <v>40</v>
      </c>
      <c r="F47">
        <v>5</v>
      </c>
      <c r="G47">
        <v>0.7</v>
      </c>
      <c r="H47">
        <v>5</v>
      </c>
      <c r="I47">
        <v>60</v>
      </c>
      <c r="J47">
        <v>700</v>
      </c>
      <c r="K47">
        <v>1.1</v>
      </c>
    </row>
    <row r="48" spans="6:11" ht="12.75">
      <c r="F48">
        <v>6</v>
      </c>
      <c r="G48">
        <v>0.8</v>
      </c>
      <c r="H48">
        <v>5</v>
      </c>
      <c r="I48">
        <v>60</v>
      </c>
      <c r="J48">
        <v>750</v>
      </c>
      <c r="K48">
        <v>1.2</v>
      </c>
    </row>
    <row r="49" spans="6:11" ht="12.75">
      <c r="F49">
        <v>7</v>
      </c>
      <c r="G49">
        <v>0.8</v>
      </c>
      <c r="H49">
        <v>10</v>
      </c>
      <c r="I49">
        <v>70</v>
      </c>
      <c r="J49">
        <v>800</v>
      </c>
      <c r="K49">
        <v>1.3</v>
      </c>
    </row>
    <row r="50" spans="6:11" ht="12.75">
      <c r="F50">
        <v>8</v>
      </c>
      <c r="G50">
        <v>0.9</v>
      </c>
      <c r="H50">
        <v>10</v>
      </c>
      <c r="I50">
        <v>70</v>
      </c>
      <c r="J50">
        <v>850</v>
      </c>
      <c r="K50">
        <v>1.4</v>
      </c>
    </row>
    <row r="51" spans="6:11" ht="12.75">
      <c r="F51">
        <v>9</v>
      </c>
      <c r="G51">
        <v>0.9</v>
      </c>
      <c r="H51">
        <v>10</v>
      </c>
      <c r="I51">
        <v>80</v>
      </c>
      <c r="J51">
        <v>900</v>
      </c>
      <c r="K51">
        <v>1.5</v>
      </c>
    </row>
    <row r="53" spans="6:7" ht="12.75">
      <c r="F53" t="s">
        <v>5</v>
      </c>
      <c r="G53">
        <f>RANDBETWEEN(1,9)</f>
        <v>2</v>
      </c>
    </row>
    <row r="54" ht="12.75">
      <c r="G54">
        <f>RANDBETWEEN(1,9)</f>
        <v>2</v>
      </c>
    </row>
  </sheetData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8" sqref="C8"/>
    </sheetView>
  </sheetViews>
  <sheetFormatPr defaultColWidth="9.140625" defaultRowHeight="12.75"/>
  <cols>
    <col min="1" max="1" width="27.8515625" style="0" bestFit="1" customWidth="1"/>
    <col min="2" max="2" width="14.28125" style="0" customWidth="1"/>
    <col min="3" max="3" width="33.28125" style="0" bestFit="1" customWidth="1"/>
    <col min="4" max="4" width="13.00390625" style="0" customWidth="1"/>
    <col min="5" max="5" width="33.28125" style="0" bestFit="1" customWidth="1"/>
  </cols>
  <sheetData>
    <row r="1" spans="2:6" ht="33">
      <c r="B1" s="4">
        <v>0.3333333333333333</v>
      </c>
      <c r="C1" s="4"/>
      <c r="D1" s="4">
        <v>0.4166666666666667</v>
      </c>
      <c r="E1" s="4"/>
      <c r="F1" s="3"/>
    </row>
    <row r="3" spans="1:5" ht="39">
      <c r="A3" s="1" t="s">
        <v>9</v>
      </c>
      <c r="B3" s="5">
        <f>'Compliance and Resistance'!B3/('Compliance and Resistance'!B5-'Compliance and Resistance'!B6)</f>
        <v>20.833333333333336</v>
      </c>
      <c r="C3" s="5" t="s">
        <v>10</v>
      </c>
      <c r="D3" s="1">
        <f>'Compliance and Resistance'!D3/('Compliance and Resistance'!D5-'Compliance and Resistance'!D6)</f>
        <v>29.761904761904766</v>
      </c>
      <c r="E3" s="5" t="s">
        <v>10</v>
      </c>
    </row>
    <row r="4" spans="1:5" ht="39">
      <c r="A4" s="1" t="s">
        <v>11</v>
      </c>
      <c r="B4" s="1">
        <f>(('Compliance and Resistance'!B4-'Compliance and Resistance'!B5)/'Compliance and Resistance'!B7)*60</f>
        <v>26.400000000000002</v>
      </c>
      <c r="C4" s="5" t="s">
        <v>12</v>
      </c>
      <c r="D4" s="1">
        <f>(('Compliance and Resistance'!D4-'Compliance and Resistance'!D5)/'Compliance and Resistance'!D7)*60</f>
        <v>18.48</v>
      </c>
      <c r="E4" s="5" t="s">
        <v>12</v>
      </c>
    </row>
    <row r="5" spans="1:5" ht="33">
      <c r="A5" s="1"/>
      <c r="B5" s="1"/>
      <c r="C5" s="1"/>
      <c r="D5" s="1"/>
      <c r="E5" s="1"/>
    </row>
    <row r="6" spans="1:5" ht="33">
      <c r="A6" s="6" t="s">
        <v>13</v>
      </c>
      <c r="B6" s="6"/>
      <c r="C6" s="1" t="str">
        <f>IF(B3=D3,"not changed",IF(B3&gt;D3,"decreased.","increased."))</f>
        <v>increased.</v>
      </c>
      <c r="D6" s="1"/>
      <c r="E6" s="1"/>
    </row>
    <row r="7" spans="1:5" ht="33">
      <c r="A7" s="6" t="s">
        <v>14</v>
      </c>
      <c r="B7" s="6"/>
      <c r="C7" s="1" t="str">
        <f>IF(B4=D4,"not changed",IF(B4&gt;D4,"decreased.","increased."))</f>
        <v>decreased.</v>
      </c>
      <c r="D7" s="1"/>
      <c r="E7" s="1"/>
    </row>
    <row r="8" spans="1:5" ht="33">
      <c r="A8" s="1"/>
      <c r="B8" s="1"/>
      <c r="C8" s="1"/>
      <c r="D8" s="1"/>
      <c r="E8" s="1"/>
    </row>
    <row r="9" spans="1:5" ht="33">
      <c r="A9" s="1"/>
      <c r="B9" s="1"/>
      <c r="C9" s="1"/>
      <c r="D9" s="1"/>
      <c r="E9" s="1"/>
    </row>
    <row r="10" spans="1:5" ht="33">
      <c r="A10" s="1"/>
      <c r="B10" s="1"/>
      <c r="C10" s="1"/>
      <c r="D10" s="1"/>
      <c r="E10" s="1"/>
    </row>
    <row r="11" spans="1:5" ht="33">
      <c r="A11" s="1"/>
      <c r="B11" s="1"/>
      <c r="C11" s="1"/>
      <c r="D11" s="1"/>
      <c r="E11" s="1"/>
    </row>
    <row r="12" spans="1:5" ht="33">
      <c r="A12" s="1"/>
      <c r="B12" s="1"/>
      <c r="C12" s="1"/>
      <c r="D12" s="1"/>
      <c r="E12" s="1"/>
    </row>
    <row r="13" spans="1:5" ht="33">
      <c r="A13" s="1"/>
      <c r="B13" s="1"/>
      <c r="C13" s="1"/>
      <c r="D13" s="1"/>
      <c r="E13" s="1"/>
    </row>
    <row r="14" spans="1:5" ht="33">
      <c r="A14" s="1"/>
      <c r="B14" s="1"/>
      <c r="C14" s="1"/>
      <c r="D14" s="1"/>
      <c r="E14" s="1"/>
    </row>
  </sheetData>
  <mergeCells count="4">
    <mergeCell ref="A6:B6"/>
    <mergeCell ref="A7:B7"/>
    <mergeCell ref="D1:E1"/>
    <mergeCell ref="B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Macomb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Zahodnic</dc:creator>
  <cp:keywords/>
  <dc:description/>
  <cp:lastModifiedBy>Rick Zahodnic</cp:lastModifiedBy>
  <dcterms:created xsi:type="dcterms:W3CDTF">2010-12-03T21:29:02Z</dcterms:created>
  <dcterms:modified xsi:type="dcterms:W3CDTF">2010-12-03T22:08:57Z</dcterms:modified>
  <cp:category/>
  <cp:version/>
  <cp:contentType/>
  <cp:contentStatus/>
</cp:coreProperties>
</file>