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8700" activeTab="0"/>
  </bookViews>
  <sheets>
    <sheet name="PFT VALUES" sheetId="1" r:id="rId1"/>
    <sheet name="ANSWER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<sst xmlns="http://schemas.openxmlformats.org/spreadsheetml/2006/main" count="13" uniqueCount="12">
  <si>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FVC</t>
  </si>
  <si>
    <t>FEV1</t>
  </si>
  <si>
    <t>FEV1%</t>
  </si>
  <si>
    <t>% Predicted</t>
  </si>
  <si>
    <t>Actual</t>
  </si>
  <si>
    <t>Predicted</t>
  </si>
  <si>
    <t>Height</t>
  </si>
  <si>
    <t>Gender</t>
  </si>
  <si>
    <t>Age</t>
  </si>
  <si>
    <t>Height (cm)</t>
  </si>
  <si>
    <t>Age (yrs)</t>
  </si>
  <si>
    <t>PRESS F9 TO GENERATE A NEW SCENARIO.  CLICK ON ANSWER TAB TO DERIVE ANSWER.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</si>
</sst>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  <numFmt numFmtId="167" formatCode="0.0000"/>
    <numFmt numFmtId="168" formatCode="0.0%"/>
    <numFmt numFmtId="169" formatCode="0.000000000000000%"/>
  </numFmts>
  <fonts count="38">
    <font>
      <sz val="10"/>
      <name val="Arial"/>
      <family val="0"/>
    </font>
    <font>
      <sz val="72"/>
      <name val="Arial"/>
      <family val="0"/>
    </font>
    <font>
      <sz val="36"/>
      <name val="Arial"/>
      <family val="0"/>
    </font>
    <font>
      <sz val="1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168" fontId="2" fillId="0" borderId="0" xfId="57" applyNumberFormat="1" applyFont="1" applyAlignment="1">
      <alignment horizontal="center"/>
    </xf>
    <xf numFmtId="9" fontId="2" fillId="0" borderId="0" xfId="57" applyFont="1" applyAlignment="1">
      <alignment horizontal="center"/>
    </xf>
    <xf numFmtId="0" fontId="3" fillId="0" borderId="0" xfId="0" applyFont="1" applyAlignment="1">
      <alignment/>
    </xf>
    <xf numFmtId="9" fontId="2" fillId="0" borderId="0" xfId="57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52.140625" style="1" bestFit="1" customWidth="1"/>
    <col min="2" max="2" width="40.7109375" style="1" customWidth="1"/>
    <col min="3" max="3" width="9.140625" style="0" hidden="1" customWidth="1"/>
    <col min="4" max="4" width="32.140625" style="0" bestFit="1" customWidth="1"/>
    <col min="5" max="5" width="38.140625" style="0" customWidth="1"/>
  </cols>
  <sheetData>
    <row r="1" spans="1:5" ht="44.25">
      <c r="A1" s="2"/>
      <c r="B1" s="2" t="s">
        <v>4</v>
      </c>
      <c r="D1" s="2" t="s">
        <v>5</v>
      </c>
      <c r="E1" s="2" t="s">
        <v>3</v>
      </c>
    </row>
    <row r="2" spans="1:5" ht="44.25">
      <c r="A2" s="2" t="s">
        <v>0</v>
      </c>
      <c r="B2" s="4">
        <f ca="1">RANDBETWEEN(1.2,6.2)</f>
        <v>2</v>
      </c>
      <c r="C2" s="5"/>
      <c r="D2" s="6">
        <f>IF(B13="F",((0.0491*B14)-(0.0216*B15)-3.59),((0.06*B14)-(0.0214*B15)-4.65))</f>
        <v>3.272499999999999</v>
      </c>
      <c r="E2" s="7">
        <f>B2/D2</f>
        <v>0.6111535523300231</v>
      </c>
    </row>
    <row r="3" spans="1:5" ht="44.25">
      <c r="A3" s="2" t="s">
        <v>1</v>
      </c>
      <c r="B3" s="4">
        <f>B2*C3</f>
        <v>1.86</v>
      </c>
      <c r="C3" s="5">
        <f ca="1">RANDBETWEEN(1,100)/100</f>
        <v>0.93</v>
      </c>
      <c r="D3" s="6">
        <f>IF(B13="F",((0.0342*B14)-(0.0255*B15)-1.578),((0.0414*B14)-(0.0244*B15)-2.19))</f>
        <v>2.4597000000000007</v>
      </c>
      <c r="E3" s="7">
        <f>B3/D3</f>
        <v>0.7561897792413708</v>
      </c>
    </row>
    <row r="4" spans="1:5" ht="44.25">
      <c r="A4" s="2" t="s">
        <v>2</v>
      </c>
      <c r="B4" s="8">
        <f>B3/B2</f>
        <v>0.93</v>
      </c>
      <c r="C4" s="5"/>
      <c r="D4" s="10">
        <f>D3/D2</f>
        <v>0.7516271963330791</v>
      </c>
      <c r="E4" s="10"/>
    </row>
    <row r="5" ht="18.75" customHeight="1"/>
    <row r="6" spans="1:2" ht="53.25" customHeight="1">
      <c r="A6" s="2" t="s">
        <v>7</v>
      </c>
      <c r="B6" s="4" t="str">
        <f>B13</f>
        <v>F</v>
      </c>
    </row>
    <row r="7" spans="1:2" s="2" customFormat="1" ht="44.25">
      <c r="A7" s="2" t="s">
        <v>9</v>
      </c>
      <c r="B7" s="4">
        <f>B14</f>
        <v>171</v>
      </c>
    </row>
    <row r="8" spans="1:2" s="2" customFormat="1" ht="44.25">
      <c r="A8" s="2" t="s">
        <v>10</v>
      </c>
      <c r="B8" s="4">
        <f>B15</f>
        <v>71</v>
      </c>
    </row>
    <row r="9" ht="90">
      <c r="A9" s="9" t="s">
        <v>11</v>
      </c>
    </row>
    <row r="13" spans="1:4" ht="90">
      <c r="A13" s="1" t="s">
        <v>7</v>
      </c>
      <c r="B13" s="3" t="str">
        <f>IF(C13=0,"F","M")</f>
        <v>F</v>
      </c>
      <c r="C13" s="1">
        <f>ROUND(D13,0)</f>
        <v>0</v>
      </c>
      <c r="D13" s="1">
        <f ca="1">RANDBETWEEN(0,1)</f>
        <v>0</v>
      </c>
    </row>
    <row r="14" spans="1:7" ht="90">
      <c r="A14" s="1" t="s">
        <v>6</v>
      </c>
      <c r="B14" s="1">
        <f ca="1">RANDBETWEEN(135,198)</f>
        <v>171</v>
      </c>
      <c r="D14">
        <f>B14/2.54</f>
        <v>67.32283464566929</v>
      </c>
      <c r="E14">
        <f>ROUND(D14/12,0)</f>
        <v>6</v>
      </c>
      <c r="F14">
        <f>ROUND(((D14/12)-E14),2)</f>
        <v>-0.39</v>
      </c>
      <c r="G14">
        <f>(F14*12)</f>
        <v>-4.68</v>
      </c>
    </row>
    <row r="15" spans="1:2" ht="90">
      <c r="A15" s="1" t="s">
        <v>8</v>
      </c>
      <c r="B15" s="1">
        <f ca="1">RANDBETWEEN(21,72)</f>
        <v>71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sheetData>
    <row r="1" ht="90">
      <c r="A1" s="1" t="str">
        <f>IF('PFT VALUES'!B4&lt;0.7,"OBSTRUCTIVE",IF('PFT VALUES'!E2&lt;0.8,"RESTRICTIVE","NORMAL"))</f>
        <v>RESTRICTIVE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Macomb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Zahodnic</dc:creator>
  <cp:keywords/>
  <dc:description/>
  <cp:lastModifiedBy>Zahodnic, Richard</cp:lastModifiedBy>
  <dcterms:created xsi:type="dcterms:W3CDTF">2009-10-15T14:23:30Z</dcterms:created>
  <dcterms:modified xsi:type="dcterms:W3CDTF">2014-10-17T14:38:09Z</dcterms:modified>
  <cp:category/>
  <cp:version/>
  <cp:contentType/>
  <cp:contentStatus/>
</cp:coreProperties>
</file>